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tabRatio="500"/>
  </bookViews>
  <sheets>
    <sheet name="Sheet1" sheetId="1" r:id="rId1"/>
  </sheets>
  <definedNames>
    <definedName name="_xlnm.Print_Area" localSheetId="0">Sheet1!$A$1:$O$15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<sst xmlns="http://schemas.openxmlformats.org/spreadsheetml/2006/main" count="41" uniqueCount="29">
  <si>
    <t>工程数量总表</t>
  </si>
  <si>
    <t>序号</t>
  </si>
  <si>
    <t>长度</t>
  </si>
  <si>
    <t>硬化宽度</t>
  </si>
  <si>
    <t>路面结构</t>
  </si>
  <si>
    <t>土路肩</t>
  </si>
  <si>
    <t>挖方</t>
  </si>
  <si>
    <t>清表</t>
  </si>
  <si>
    <t>填方</t>
  </si>
  <si>
    <t>利用方</t>
  </si>
  <si>
    <t>借方</t>
  </si>
  <si>
    <t>弃土</t>
  </si>
  <si>
    <t>拆除工程</t>
  </si>
  <si>
    <t>备注</t>
  </si>
  <si>
    <t>18cm水泥混凝土路面</t>
  </si>
  <si>
    <t>15cm级配碎石垫层</t>
  </si>
  <si>
    <t>33cm厚砂砾土</t>
  </si>
  <si>
    <t>砖墙</t>
  </si>
  <si>
    <t>旧路结构</t>
  </si>
  <si>
    <t>m</t>
  </si>
  <si>
    <r>
      <rPr>
        <sz val="12"/>
        <color rgb="FF000000"/>
        <rFont val="宋体"/>
        <charset val="134"/>
      </rPr>
      <t>m</t>
    </r>
    <r>
      <rPr>
        <vertAlign val="superscript"/>
        <sz val="12"/>
        <color rgb="FF000000"/>
        <rFont val="宋体"/>
        <charset val="134"/>
      </rPr>
      <t>2</t>
    </r>
  </si>
  <si>
    <r>
      <rPr>
        <sz val="12"/>
        <color rgb="FF000000"/>
        <rFont val="宋体"/>
        <charset val="134"/>
      </rPr>
      <t>m</t>
    </r>
    <r>
      <rPr>
        <vertAlign val="superscript"/>
        <sz val="12"/>
        <color rgb="FF000000"/>
        <rFont val="宋体"/>
        <charset val="134"/>
      </rPr>
      <t>3</t>
    </r>
  </si>
  <si>
    <t>恢复路面1段</t>
  </si>
  <si>
    <t>填方利用沟渠挖出土。</t>
  </si>
  <si>
    <t>g</t>
  </si>
  <si>
    <t>恢复路面2段</t>
  </si>
  <si>
    <t>恢复路面3段</t>
  </si>
  <si>
    <t>维修累计</t>
  </si>
  <si>
    <t>新建工程责任标志牌1座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</si>
</sst>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rgb="FF000000"/>
      <name val="宋体"/>
      <charset val="134"/>
    </font>
    <font>
      <sz val="16"/>
      <color rgb="FF000000"/>
      <name val="宋体"/>
      <charset val="134"/>
    </font>
    <font>
      <b/>
      <sz val="16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vertAlign val="superscript"/>
      <sz val="12"/>
      <color rgb="FF00000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5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5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13" applyNumberFormat="0" applyAlignment="0" applyProtection="0">
      <alignment vertical="center"/>
    </xf>
    <xf numFmtId="0" fontId="15" fillId="7" borderId="14" applyNumberFormat="0" applyAlignment="0" applyProtection="0">
      <alignment vertical="center"/>
    </xf>
    <xf numFmtId="0" fontId="16" fillId="7" borderId="13" applyNumberFormat="0" applyAlignment="0" applyProtection="0">
      <alignment vertical="center"/>
    </xf>
    <xf numFmtId="0" fontId="17" fillId="8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176" fontId="3" fillId="2" borderId="4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76" fontId="4" fillId="3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76" fontId="3" fillId="3" borderId="4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top"/>
    </xf>
    <xf numFmtId="0" fontId="3" fillId="3" borderId="4" xfId="0" applyFont="1" applyFill="1" applyBorder="1" applyAlignment="1">
      <alignment horizontal="center" vertical="top"/>
    </xf>
    <xf numFmtId="0" fontId="3" fillId="3" borderId="8" xfId="0" applyFont="1" applyFill="1" applyBorder="1" applyAlignment="1">
      <alignment horizontal="left" vertical="top" wrapText="1"/>
    </xf>
    <xf numFmtId="0" fontId="0" fillId="4" borderId="0" xfId="0" applyFill="1">
      <alignment vertical="center"/>
    </xf>
    <xf numFmtId="0" fontId="3" fillId="3" borderId="9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vertical="top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5"/>
  <sheetViews>
    <sheetView tabSelected="1" view="pageBreakPreview" zoomScale="85" zoomScaleNormal="100" workbookViewId="0">
      <pane ySplit="2" topLeftCell="A3" activePane="bottomLeft" state="frozen"/>
      <selection/>
      <selection pane="bottomLeft" activeCell="Q8" sqref="Q8"/>
    </sheetView>
  </sheetViews>
  <sheetFormatPr defaultColWidth="9" defaultRowHeight="20.4"/>
  <cols>
    <col min="1" max="1" width="19.2592592592593" style="2" customWidth="1"/>
    <col min="2" max="2" width="12.2037037037037" style="2" customWidth="1"/>
    <col min="3" max="3" width="10.1296296296296" style="2" customWidth="1"/>
    <col min="4" max="4" width="15.4166666666667" style="2" customWidth="1"/>
    <col min="5" max="5" width="14.5" style="2" customWidth="1"/>
    <col min="6" max="6" width="10.7314814814815" style="2" customWidth="1"/>
    <col min="7" max="7" width="12.9444444444444" style="2" customWidth="1"/>
    <col min="8" max="8" width="11.462962962963" style="2" customWidth="1"/>
    <col min="9" max="9" width="12.2037037037037" style="2" customWidth="1"/>
    <col min="10" max="10" width="11.7685185185185" style="2" customWidth="1"/>
    <col min="11" max="11" width="10.7314814814815" style="2" customWidth="1"/>
    <col min="12" max="12" width="14.5092592592593" style="2" customWidth="1"/>
    <col min="13" max="13" width="10.5833333333333" style="2" customWidth="1"/>
    <col min="14" max="14" width="15.1666666666667" style="2" customWidth="1"/>
    <col min="15" max="15" width="12.6851851851852" style="2" customWidth="1"/>
    <col min="16" max="20" width="15.6296296296296" customWidth="1"/>
  </cols>
  <sheetData>
    <row r="1" ht="24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="1" customFormat="1" ht="26" customHeight="1" spans="1:15">
      <c r="A2" s="4" t="s">
        <v>1</v>
      </c>
      <c r="B2" s="5" t="s">
        <v>2</v>
      </c>
      <c r="C2" s="5" t="s">
        <v>3</v>
      </c>
      <c r="D2" s="5" t="s">
        <v>4</v>
      </c>
      <c r="E2" s="5"/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/>
      <c r="O2" s="18" t="s">
        <v>13</v>
      </c>
    </row>
    <row r="3" s="1" customFormat="1" ht="40" customHeight="1" spans="1:15">
      <c r="A3" s="6"/>
      <c r="B3" s="7"/>
      <c r="C3" s="7"/>
      <c r="D3" s="8" t="s">
        <v>14</v>
      </c>
      <c r="E3" s="8" t="s">
        <v>15</v>
      </c>
      <c r="F3" s="8" t="s">
        <v>16</v>
      </c>
      <c r="G3" s="7"/>
      <c r="H3" s="7"/>
      <c r="I3" s="7"/>
      <c r="J3" s="7"/>
      <c r="K3" s="7"/>
      <c r="L3" s="7"/>
      <c r="M3" s="7" t="s">
        <v>17</v>
      </c>
      <c r="N3" s="7" t="s">
        <v>18</v>
      </c>
      <c r="O3" s="19"/>
    </row>
    <row r="4" customFormat="1" ht="22" customHeight="1" spans="1:15">
      <c r="A4" s="6"/>
      <c r="B4" s="7" t="s">
        <v>19</v>
      </c>
      <c r="C4" s="7" t="s">
        <v>19</v>
      </c>
      <c r="D4" s="9" t="s">
        <v>20</v>
      </c>
      <c r="E4" s="9" t="s">
        <v>20</v>
      </c>
      <c r="F4" s="9" t="s">
        <v>20</v>
      </c>
      <c r="G4" s="9" t="s">
        <v>21</v>
      </c>
      <c r="H4" s="9" t="s">
        <v>21</v>
      </c>
      <c r="I4" s="9" t="s">
        <v>21</v>
      </c>
      <c r="J4" s="9" t="s">
        <v>21</v>
      </c>
      <c r="K4" s="9" t="s">
        <v>21</v>
      </c>
      <c r="L4" s="7" t="s">
        <v>21</v>
      </c>
      <c r="M4" s="7" t="s">
        <v>19</v>
      </c>
      <c r="N4" s="9" t="s">
        <v>20</v>
      </c>
      <c r="O4" s="19"/>
    </row>
    <row r="5" ht="24" customHeight="1" spans="1:16">
      <c r="A5" s="10" t="s">
        <v>22</v>
      </c>
      <c r="B5" s="11">
        <f>D5/C5</f>
        <v>12.2333333333333</v>
      </c>
      <c r="C5" s="12">
        <v>3</v>
      </c>
      <c r="D5" s="13">
        <v>36.7</v>
      </c>
      <c r="E5" s="13">
        <f>B5*3.1</f>
        <v>37.9233333333333</v>
      </c>
      <c r="F5" s="13">
        <f>B5*2*0.5</f>
        <v>12.2333333333333</v>
      </c>
      <c r="G5" s="13"/>
      <c r="H5" s="13"/>
      <c r="I5" s="13">
        <f>E5*1.5</f>
        <v>56.885</v>
      </c>
      <c r="J5" s="13">
        <f>MIN(G5,I5)</f>
        <v>56.885</v>
      </c>
      <c r="K5" s="13"/>
      <c r="L5" s="13"/>
      <c r="M5" s="20"/>
      <c r="N5" s="21">
        <f>D5</f>
        <v>36.7</v>
      </c>
      <c r="O5" s="22" t="s">
        <v>23</v>
      </c>
      <c r="P5" s="23" t="s">
        <v>24</v>
      </c>
    </row>
    <row r="6" ht="24" customHeight="1" spans="1:15">
      <c r="A6" s="10" t="s">
        <v>25</v>
      </c>
      <c r="B6" s="11">
        <f>D6/C6</f>
        <v>18.1666666666667</v>
      </c>
      <c r="C6" s="12">
        <v>3</v>
      </c>
      <c r="D6" s="13">
        <v>54.5</v>
      </c>
      <c r="E6" s="13">
        <f>B6*3.1</f>
        <v>56.3166666666667</v>
      </c>
      <c r="F6" s="13">
        <f>B6*2*0.5</f>
        <v>18.1666666666667</v>
      </c>
      <c r="G6" s="13"/>
      <c r="H6" s="13"/>
      <c r="I6" s="13">
        <f>E6*1.5</f>
        <v>84.475</v>
      </c>
      <c r="J6" s="13">
        <f>MIN(G6,I6)</f>
        <v>84.475</v>
      </c>
      <c r="K6" s="13"/>
      <c r="L6" s="13"/>
      <c r="M6" s="20"/>
      <c r="N6" s="21">
        <f>D6</f>
        <v>54.5</v>
      </c>
      <c r="O6" s="22"/>
    </row>
    <row r="7" ht="24" customHeight="1" spans="1:16">
      <c r="A7" s="10" t="s">
        <v>26</v>
      </c>
      <c r="B7" s="11">
        <f>D7/C7</f>
        <v>13.4333333333333</v>
      </c>
      <c r="C7" s="12">
        <v>3</v>
      </c>
      <c r="D7" s="13">
        <v>40.3</v>
      </c>
      <c r="E7" s="13">
        <f>B7*3.1</f>
        <v>41.6433333333333</v>
      </c>
      <c r="F7" s="13">
        <f>B7*2*0.5</f>
        <v>13.4333333333333</v>
      </c>
      <c r="G7" s="13"/>
      <c r="H7" s="13"/>
      <c r="I7" s="13">
        <f>E7*1.5</f>
        <v>62.465</v>
      </c>
      <c r="J7" s="13">
        <f>MIN(G7,I7)</f>
        <v>62.465</v>
      </c>
      <c r="K7" s="13"/>
      <c r="L7" s="13"/>
      <c r="M7" s="20"/>
      <c r="N7" s="21">
        <f>D7</f>
        <v>40.3</v>
      </c>
      <c r="O7" s="22"/>
      <c r="P7" t="s">
        <v>24</v>
      </c>
    </row>
    <row r="8" ht="24" customHeight="1" spans="1:16">
      <c r="A8" s="10"/>
      <c r="B8" s="11"/>
      <c r="C8" s="12"/>
      <c r="D8" s="13"/>
      <c r="E8" s="13"/>
      <c r="F8" s="13"/>
      <c r="G8" s="13"/>
      <c r="H8" s="13"/>
      <c r="I8" s="13"/>
      <c r="J8" s="13"/>
      <c r="K8" s="13"/>
      <c r="L8" s="13"/>
      <c r="M8" s="20"/>
      <c r="N8" s="21"/>
      <c r="O8" s="22"/>
      <c r="P8" t="s">
        <v>24</v>
      </c>
    </row>
    <row r="9" ht="24" customHeight="1" spans="1:15">
      <c r="A9" s="10"/>
      <c r="B9" s="11"/>
      <c r="C9" s="12"/>
      <c r="D9" s="13"/>
      <c r="E9" s="13"/>
      <c r="F9" s="13"/>
      <c r="G9" s="13"/>
      <c r="H9" s="13"/>
      <c r="I9" s="13"/>
      <c r="J9" s="13"/>
      <c r="K9" s="13"/>
      <c r="L9" s="13"/>
      <c r="M9" s="20"/>
      <c r="N9" s="21"/>
      <c r="O9" s="22"/>
    </row>
    <row r="10" ht="24" customHeight="1" spans="1:15">
      <c r="A10" s="10"/>
      <c r="B10" s="11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20"/>
      <c r="N10" s="21"/>
      <c r="O10" s="22"/>
    </row>
    <row r="11" ht="24" customHeight="1" spans="1:15">
      <c r="A11" s="10"/>
      <c r="B11" s="13"/>
      <c r="C11" s="12"/>
      <c r="D11" s="13"/>
      <c r="E11" s="13"/>
      <c r="F11" s="13"/>
      <c r="G11" s="13"/>
      <c r="H11" s="13"/>
      <c r="I11" s="13"/>
      <c r="J11" s="13"/>
      <c r="K11" s="13"/>
      <c r="L11" s="13"/>
      <c r="M11" s="20"/>
      <c r="N11" s="21"/>
      <c r="O11" s="22"/>
    </row>
    <row r="12" ht="24" customHeight="1" spans="1:18">
      <c r="A12" s="10" t="s">
        <v>27</v>
      </c>
      <c r="B12" s="13">
        <f>SUM(B5:B11)</f>
        <v>43.8333333333333</v>
      </c>
      <c r="C12" s="13"/>
      <c r="D12" s="13">
        <f t="shared" ref="C12:N12" si="0">SUM(D5:D11)</f>
        <v>131.5</v>
      </c>
      <c r="E12" s="13">
        <f t="shared" si="0"/>
        <v>135.883333333333</v>
      </c>
      <c r="F12" s="13">
        <f t="shared" si="0"/>
        <v>43.8333333333333</v>
      </c>
      <c r="G12" s="13">
        <f t="shared" si="0"/>
        <v>0</v>
      </c>
      <c r="H12" s="13">
        <f t="shared" si="0"/>
        <v>0</v>
      </c>
      <c r="I12" s="13">
        <f t="shared" si="0"/>
        <v>203.825</v>
      </c>
      <c r="J12" s="13">
        <f t="shared" si="0"/>
        <v>203.825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131.5</v>
      </c>
      <c r="O12" s="22"/>
      <c r="R12" s="26"/>
    </row>
    <row r="13" ht="24" customHeight="1" spans="1:15">
      <c r="A13" s="14" t="s">
        <v>28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24"/>
    </row>
    <row r="14" ht="24" customHeight="1" spans="1:1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25"/>
    </row>
    <row r="15" ht="30" customHeight="1" spans="1:1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</row>
  </sheetData>
  <mergeCells count="16">
    <mergeCell ref="A1:O1"/>
    <mergeCell ref="D2:E2"/>
    <mergeCell ref="M2:N2"/>
    <mergeCell ref="A13:N13"/>
    <mergeCell ref="A14:N14"/>
    <mergeCell ref="A2:A4"/>
    <mergeCell ref="B2:B3"/>
    <mergeCell ref="C2:C3"/>
    <mergeCell ref="G2:G3"/>
    <mergeCell ref="H2:H3"/>
    <mergeCell ref="I2:I3"/>
    <mergeCell ref="J2:J3"/>
    <mergeCell ref="K2:K3"/>
    <mergeCell ref="L2:L3"/>
    <mergeCell ref="O2:O4"/>
    <mergeCell ref="O5:O13"/>
  </mergeCells>
  <pageMargins left="0.751388888888889" right="0.751388888888889" top="1" bottom="1" header="0.511805555555556" footer="0.511805555555556"/>
  <pageSetup paperSize="8" firstPageNumber="0" orientation="landscape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L罗</cp:lastModifiedBy>
  <cp:revision>2</cp:revision>
  <dcterms:created xsi:type="dcterms:W3CDTF">2022-06-06T08:19:00Z</dcterms:created>
  <dcterms:modified xsi:type="dcterms:W3CDTF">2024-12-27T09:40:27Z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A3B0B325CAF74460AFE84DEEB4751C8F</vt:lpwstr>
  </property>
</Properties>
</file>